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roblagendijk\Downloads\"/>
    </mc:Choice>
  </mc:AlternateContent>
  <xr:revisionPtr revIDLastSave="0" documentId="13_ncr:1_{693D76D8-2A51-4979-9C21-D47E5EBCD9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lubranglijst - 10 ronden" sheetId="13" r:id="rId1"/>
    <sheet name="nwl-m" sheetId="14" r:id="rId2"/>
    <sheet name="jun-d" sheetId="9" r:id="rId3"/>
    <sheet name="nwl" sheetId="12" r:id="rId4"/>
    <sheet name="jun" sheetId="10" r:id="rId5"/>
    <sheet name="sen" sheetId="11" r:id="rId6"/>
    <sheet name="dames" sheetId="1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3" l="1"/>
  <c r="O20" i="13" s="1"/>
  <c r="A25" i="13"/>
  <c r="N25" i="13"/>
  <c r="N24" i="13"/>
  <c r="N23" i="13"/>
  <c r="N22" i="13"/>
  <c r="N21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N5" i="13"/>
  <c r="N4" i="13"/>
  <c r="O4" i="13" s="1"/>
  <c r="N3" i="13"/>
  <c r="C7" i="12"/>
  <c r="C6" i="10"/>
  <c r="A4" i="13"/>
  <c r="A5" i="13" s="1"/>
  <c r="C2" i="10"/>
  <c r="C6" i="15" l="1"/>
  <c r="C5" i="15"/>
  <c r="C4" i="15"/>
  <c r="C3" i="15"/>
  <c r="C2" i="15"/>
  <c r="O11" i="13" l="1"/>
  <c r="O17" i="13"/>
  <c r="O25" i="13" l="1"/>
  <c r="C3" i="14" l="1"/>
  <c r="O6" i="13"/>
  <c r="O10" i="13"/>
  <c r="O23" i="13"/>
  <c r="C4" i="14" l="1"/>
  <c r="C2" i="14"/>
  <c r="O24" i="13"/>
  <c r="O22" i="13"/>
  <c r="C2" i="12" l="1"/>
  <c r="O7" i="13"/>
  <c r="O21" i="13" l="1"/>
  <c r="O9" i="13"/>
  <c r="O19" i="13"/>
  <c r="O18" i="13"/>
  <c r="O16" i="13"/>
  <c r="O15" i="13"/>
  <c r="O14" i="13"/>
  <c r="O13" i="13"/>
  <c r="O12" i="13"/>
  <c r="O8" i="13"/>
  <c r="O5" i="13"/>
  <c r="O3" i="13"/>
  <c r="C4" i="11" l="1"/>
  <c r="C6" i="11"/>
  <c r="C5" i="11"/>
  <c r="C3" i="11"/>
  <c r="C2" i="11"/>
  <c r="C5" i="10"/>
  <c r="C4" i="10"/>
  <c r="C8" i="10"/>
  <c r="C7" i="10"/>
  <c r="C3" i="10"/>
  <c r="C3" i="12"/>
  <c r="C6" i="12"/>
  <c r="C5" i="12"/>
  <c r="C4" i="12"/>
  <c r="C2" i="9"/>
  <c r="C4" i="9"/>
  <c r="C3" i="9"/>
  <c r="A6" i="13" l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</calcChain>
</file>

<file path=xl/sharedStrings.xml><?xml version="1.0" encoding="utf-8"?>
<sst xmlns="http://schemas.openxmlformats.org/spreadsheetml/2006/main" count="72" uniqueCount="36">
  <si>
    <t>gemiddelde</t>
  </si>
  <si>
    <t>jaar</t>
  </si>
  <si>
    <t>Wabe de Rooij</t>
  </si>
  <si>
    <t>Aron Bosman</t>
  </si>
  <si>
    <t>Tijdrit over 10 ronden; Nieuwelingen</t>
  </si>
  <si>
    <t>Tijdrit over 10 ronden; Heren</t>
  </si>
  <si>
    <t>Tijdrit over 10 ronden; Junioren</t>
  </si>
  <si>
    <t>Thijs Bon</t>
  </si>
  <si>
    <t>Stefan van Klink</t>
  </si>
  <si>
    <t>Michel van Duin</t>
  </si>
  <si>
    <t>Ronald de Rooij</t>
  </si>
  <si>
    <t>Melissa Wijfje</t>
  </si>
  <si>
    <t>Marco Mook</t>
  </si>
  <si>
    <t>Floris Paalman</t>
  </si>
  <si>
    <t>Naam  /  gereden in jaar:</t>
  </si>
  <si>
    <t xml:space="preserve">Tijdrit over 10 ronden </t>
  </si>
  <si>
    <t>Tijdrit over 10 ronden; Jun-dames</t>
  </si>
  <si>
    <t>Tijdrit over 10 ronden; Nwl-meisjes</t>
  </si>
  <si>
    <t>pr</t>
  </si>
  <si>
    <t>Johan Boerefijn</t>
  </si>
  <si>
    <t>Frans Adegeest</t>
  </si>
  <si>
    <t>Tristan van den Berg</t>
  </si>
  <si>
    <t>#</t>
  </si>
  <si>
    <t>km/u</t>
  </si>
  <si>
    <t>Elian Lagendijk</t>
  </si>
  <si>
    <t>Malena van Dam</t>
  </si>
  <si>
    <t>Sasha Hassoldt</t>
  </si>
  <si>
    <t>Donja Lombaerts</t>
  </si>
  <si>
    <t>25,39,533</t>
  </si>
  <si>
    <t>Ernesto Attanasio</t>
  </si>
  <si>
    <t>Jayson de Bruin</t>
  </si>
  <si>
    <t>Lauraine Wijnhorst</t>
  </si>
  <si>
    <t>Marise Lagendijk</t>
  </si>
  <si>
    <t>Elliot de Vette</t>
  </si>
  <si>
    <t>Tijdrit over 10 ronden; Dames</t>
  </si>
  <si>
    <t>Duco van der Zwart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</si>
</sst>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mm:ss.000;@"/>
    <numFmt numFmtId="166" formatCode="mm:ss.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20"/>
      <color rgb="FFFF0000"/>
      <name val="Mistral"/>
      <family val="4"/>
    </font>
    <font>
      <sz val="16"/>
      <color rgb="FFFF0000"/>
      <name val="Mistral"/>
      <family val="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/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4" fillId="0" borderId="1" xfId="0" applyFont="1" applyFill="1" applyBorder="1" applyAlignment="1">
      <alignment horizontal="left"/>
    </xf>
    <xf numFmtId="0" fontId="0" fillId="0" borderId="0" xfId="0" applyAlignment="1">
      <alignment horizontal="right"/>
    </xf>
    <xf numFmtId="165" fontId="0" fillId="0" borderId="2" xfId="0" applyNumberFormat="1" applyBorder="1" applyAlignment="1">
      <alignment horizontal="center"/>
    </xf>
    <xf numFmtId="165" fontId="2" fillId="0" borderId="2" xfId="0" applyNumberFormat="1" applyFont="1" applyFill="1" applyBorder="1" applyAlignment="1">
      <alignment horizontal="center" wrapText="1"/>
    </xf>
    <xf numFmtId="165" fontId="2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center" wrapText="1"/>
    </xf>
    <xf numFmtId="165" fontId="1" fillId="0" borderId="2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wrapText="1"/>
    </xf>
    <xf numFmtId="166" fontId="0" fillId="0" borderId="0" xfId="0" applyNumberFormat="1" applyAlignment="1">
      <alignment horizontal="center"/>
    </xf>
    <xf numFmtId="166" fontId="2" fillId="0" borderId="2" xfId="0" applyNumberFormat="1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showGridLines="0" tabSelected="1" workbookViewId="0"/>
  </sheetViews>
  <sheetFormatPr defaultRowHeight="14.4" x14ac:dyDescent="0.3"/>
  <cols>
    <col min="1" max="1" width="4.109375" customWidth="1"/>
    <col min="2" max="2" width="24.5546875" customWidth="1"/>
    <col min="3" max="14" width="9" style="6" customWidth="1"/>
  </cols>
  <sheetData>
    <row r="1" spans="1:15" ht="26.4" x14ac:dyDescent="0.55000000000000004">
      <c r="A1" s="14" t="s">
        <v>15</v>
      </c>
    </row>
    <row r="2" spans="1:15" x14ac:dyDescent="0.3">
      <c r="A2" s="16" t="s">
        <v>22</v>
      </c>
      <c r="B2" t="s">
        <v>14</v>
      </c>
      <c r="C2" s="6">
        <v>2011</v>
      </c>
      <c r="D2" s="6">
        <v>2012</v>
      </c>
      <c r="E2" s="6">
        <v>2013</v>
      </c>
      <c r="F2" s="6">
        <v>2014</v>
      </c>
      <c r="G2" s="6">
        <v>2015</v>
      </c>
      <c r="H2" s="6">
        <v>2016</v>
      </c>
      <c r="I2" s="6">
        <v>2017</v>
      </c>
      <c r="J2" s="6">
        <v>2018</v>
      </c>
      <c r="K2" s="6">
        <v>2019</v>
      </c>
      <c r="L2" s="6">
        <v>2022</v>
      </c>
      <c r="N2" s="6" t="s">
        <v>18</v>
      </c>
      <c r="O2" s="6" t="s">
        <v>23</v>
      </c>
    </row>
    <row r="3" spans="1:15" x14ac:dyDescent="0.3">
      <c r="A3" s="7">
        <v>1</v>
      </c>
      <c r="B3" s="8" t="s">
        <v>19</v>
      </c>
      <c r="C3" s="18"/>
      <c r="D3" s="19"/>
      <c r="E3" s="18"/>
      <c r="F3" s="20"/>
      <c r="G3" s="18"/>
      <c r="H3" s="18">
        <v>1.4090590277777778E-2</v>
      </c>
      <c r="I3" s="21"/>
      <c r="J3" s="21"/>
      <c r="K3" s="21"/>
      <c r="L3" s="21"/>
      <c r="M3" s="21"/>
      <c r="N3" s="17">
        <f>SMALL(C3:L3,1)</f>
        <v>1.4090590277777778E-2</v>
      </c>
      <c r="O3" s="30">
        <f>IF(COUNT(N3)&gt;0,(15/(N3*24*60))*60,"")</f>
        <v>44.355842280481703</v>
      </c>
    </row>
    <row r="4" spans="1:15" x14ac:dyDescent="0.3">
      <c r="A4" s="7">
        <f>A3+2</f>
        <v>3</v>
      </c>
      <c r="B4" s="8" t="s">
        <v>24</v>
      </c>
      <c r="C4" s="18"/>
      <c r="D4" s="19"/>
      <c r="E4" s="18"/>
      <c r="F4" s="20"/>
      <c r="G4" s="18"/>
      <c r="H4" s="18"/>
      <c r="I4" s="21"/>
      <c r="J4" s="21"/>
      <c r="K4" s="21">
        <v>1.4236331018518518E-2</v>
      </c>
      <c r="L4" s="21"/>
      <c r="M4" s="21"/>
      <c r="N4" s="17">
        <f>SMALL(C4:L4,1)</f>
        <v>1.4236331018518518E-2</v>
      </c>
      <c r="O4" s="30">
        <f>IF(COUNT(N4)&gt;0,(15/(N4*24*60))*60,"")</f>
        <v>43.901760867108557</v>
      </c>
    </row>
    <row r="5" spans="1:15" x14ac:dyDescent="0.3">
      <c r="A5" s="7">
        <f>A4+1</f>
        <v>4</v>
      </c>
      <c r="B5" s="8" t="s">
        <v>12</v>
      </c>
      <c r="C5" s="18"/>
      <c r="D5" s="19"/>
      <c r="E5" s="18"/>
      <c r="F5" s="20"/>
      <c r="G5" s="18">
        <v>1.4301481481481479E-2</v>
      </c>
      <c r="H5" s="18"/>
      <c r="I5" s="21"/>
      <c r="J5" s="21"/>
      <c r="K5" s="21"/>
      <c r="L5" s="21"/>
      <c r="M5" s="21"/>
      <c r="N5" s="17">
        <f>SMALL(C5:L5,1)</f>
        <v>1.4301481481481479E-2</v>
      </c>
      <c r="O5" s="30">
        <f>IF(COUNT(N5)&gt;0,(15/(N5*24*60))*60,"")</f>
        <v>43.701766198788008</v>
      </c>
    </row>
    <row r="6" spans="1:15" x14ac:dyDescent="0.3">
      <c r="A6" s="7">
        <f t="shared" ref="A6:A25" si="0">A5+1</f>
        <v>5</v>
      </c>
      <c r="B6" s="10" t="s">
        <v>30</v>
      </c>
      <c r="C6" s="22"/>
      <c r="D6" s="22"/>
      <c r="E6" s="19"/>
      <c r="F6" s="20"/>
      <c r="G6" s="20"/>
      <c r="H6" s="20"/>
      <c r="I6" s="21"/>
      <c r="J6" s="21">
        <v>1.4404120370370371E-2</v>
      </c>
      <c r="K6" s="21"/>
      <c r="L6" s="21"/>
      <c r="M6" s="21"/>
      <c r="N6" s="17">
        <f>SMALL(C6:L6,1)</f>
        <v>1.4404120370370371E-2</v>
      </c>
      <c r="O6" s="30">
        <f>IF(COUNT(N6)&gt;0,(15/(N6*24*60))*60,"")</f>
        <v>43.390362197030818</v>
      </c>
    </row>
    <row r="7" spans="1:15" x14ac:dyDescent="0.3">
      <c r="A7" s="7">
        <f t="shared" si="0"/>
        <v>6</v>
      </c>
      <c r="B7" s="10" t="s">
        <v>24</v>
      </c>
      <c r="C7" s="22"/>
      <c r="D7" s="22"/>
      <c r="E7" s="19"/>
      <c r="F7" s="20"/>
      <c r="G7" s="20"/>
      <c r="H7" s="22"/>
      <c r="I7" s="21">
        <v>1.4682685185185186E-2</v>
      </c>
      <c r="J7" s="21"/>
      <c r="K7" s="21"/>
      <c r="L7" s="21"/>
      <c r="M7" s="21"/>
      <c r="N7" s="17">
        <f>SMALL(C7:L7,1)</f>
        <v>1.4682685185185186E-2</v>
      </c>
      <c r="O7" s="30">
        <f>IF(COUNT(N7)&gt;0,(15/(N7*24*60))*60,"")</f>
        <v>42.567145730988251</v>
      </c>
    </row>
    <row r="8" spans="1:15" x14ac:dyDescent="0.3">
      <c r="A8" s="7">
        <f t="shared" si="0"/>
        <v>7</v>
      </c>
      <c r="B8" s="8" t="s">
        <v>20</v>
      </c>
      <c r="C8" s="18"/>
      <c r="D8" s="19"/>
      <c r="E8" s="18"/>
      <c r="F8" s="20"/>
      <c r="G8" s="18"/>
      <c r="H8" s="18">
        <v>1.5040567129629631E-2</v>
      </c>
      <c r="I8" s="21"/>
      <c r="J8" s="21"/>
      <c r="K8" s="21"/>
      <c r="L8" s="21"/>
      <c r="M8" s="21"/>
      <c r="N8" s="17">
        <f>SMALL(C8:L8,1)</f>
        <v>1.5040567129629631E-2</v>
      </c>
      <c r="O8" s="30">
        <f>IF(COUNT(N8)&gt;0,(15/(N8*24*60))*60,"")</f>
        <v>41.554284131265362</v>
      </c>
    </row>
    <row r="9" spans="1:15" x14ac:dyDescent="0.3">
      <c r="A9" s="7">
        <f t="shared" si="0"/>
        <v>8</v>
      </c>
      <c r="B9" s="10" t="s">
        <v>21</v>
      </c>
      <c r="C9" s="22"/>
      <c r="D9" s="22"/>
      <c r="E9" s="19"/>
      <c r="F9" s="20"/>
      <c r="G9" s="20"/>
      <c r="H9" s="22">
        <v>1.6414456018518517E-2</v>
      </c>
      <c r="I9" s="21">
        <v>1.5169675925925927E-2</v>
      </c>
      <c r="J9" s="21"/>
      <c r="K9" s="21">
        <v>1.5225578703703703E-2</v>
      </c>
      <c r="L9" s="21"/>
      <c r="M9" s="21"/>
      <c r="N9" s="17">
        <f>SMALL(C9:L9,1)</f>
        <v>1.5169675925925927E-2</v>
      </c>
      <c r="O9" s="30">
        <f>IF(COUNT(N9)&gt;0,(15/(N9*24*60))*60,"")</f>
        <v>41.200616483298489</v>
      </c>
    </row>
    <row r="10" spans="1:15" x14ac:dyDescent="0.3">
      <c r="A10" s="7">
        <f t="shared" si="0"/>
        <v>9</v>
      </c>
      <c r="B10" s="10" t="s">
        <v>29</v>
      </c>
      <c r="C10" s="22"/>
      <c r="D10" s="22"/>
      <c r="E10" s="19"/>
      <c r="F10" s="20"/>
      <c r="G10" s="20"/>
      <c r="H10" s="20"/>
      <c r="I10" s="21"/>
      <c r="J10" s="21">
        <v>1.5183229166666666E-2</v>
      </c>
      <c r="K10" s="21"/>
      <c r="L10" s="21"/>
      <c r="M10" s="21"/>
      <c r="N10" s="17">
        <f>SMALL(C10:L10,1)</f>
        <v>1.5183229166666666E-2</v>
      </c>
      <c r="O10" s="30">
        <f>IF(COUNT(N10)&gt;0,(15/(N10*24*60))*60,"")</f>
        <v>41.163838939619509</v>
      </c>
    </row>
    <row r="11" spans="1:15" x14ac:dyDescent="0.3">
      <c r="A11" s="7">
        <f t="shared" si="0"/>
        <v>10</v>
      </c>
      <c r="B11" s="10" t="s">
        <v>33</v>
      </c>
      <c r="C11" s="22"/>
      <c r="D11" s="22"/>
      <c r="E11" s="19"/>
      <c r="F11" s="20"/>
      <c r="G11" s="20"/>
      <c r="H11" s="20"/>
      <c r="I11" s="21"/>
      <c r="J11" s="21">
        <v>1.5257523148148149E-2</v>
      </c>
      <c r="K11" s="21"/>
      <c r="L11" s="21"/>
      <c r="M11" s="21"/>
      <c r="N11" s="17">
        <f>SMALL(C11:L11,1)</f>
        <v>1.5257523148148149E-2</v>
      </c>
      <c r="O11" s="30">
        <f>IF(COUNT(N11)&gt;0,(15/(N11*24*60))*60,"")</f>
        <v>40.963398444908016</v>
      </c>
    </row>
    <row r="12" spans="1:15" x14ac:dyDescent="0.3">
      <c r="A12" s="7">
        <f t="shared" si="0"/>
        <v>11</v>
      </c>
      <c r="B12" s="10" t="s">
        <v>7</v>
      </c>
      <c r="C12" s="22"/>
      <c r="D12" s="22">
        <v>1.5310787037037038E-2</v>
      </c>
      <c r="E12" s="19"/>
      <c r="F12" s="20"/>
      <c r="G12" s="20"/>
      <c r="H12" s="19"/>
      <c r="I12" s="17"/>
      <c r="J12" s="17"/>
      <c r="K12" s="17"/>
      <c r="L12" s="17"/>
      <c r="M12" s="17"/>
      <c r="N12" s="17">
        <f>SMALL(C12:L12,1)</f>
        <v>1.5310787037037038E-2</v>
      </c>
      <c r="O12" s="30">
        <f>IF(COUNT(N12)&gt;0,(15/(N12*24*60))*60,"")</f>
        <v>40.820893040188928</v>
      </c>
    </row>
    <row r="13" spans="1:15" x14ac:dyDescent="0.3">
      <c r="A13" s="7">
        <f t="shared" si="0"/>
        <v>12</v>
      </c>
      <c r="B13" s="8" t="s">
        <v>2</v>
      </c>
      <c r="C13" s="18"/>
      <c r="D13" s="19"/>
      <c r="E13" s="23"/>
      <c r="F13" s="20"/>
      <c r="G13" s="18">
        <v>1.5590150462962964E-2</v>
      </c>
      <c r="H13" s="21"/>
      <c r="I13" s="21"/>
      <c r="J13" s="21"/>
      <c r="K13" s="21"/>
      <c r="L13" s="21"/>
      <c r="M13" s="21"/>
      <c r="N13" s="17">
        <f>SMALL(C13:L13,1)</f>
        <v>1.5590150462962964E-2</v>
      </c>
      <c r="O13" s="30">
        <f>IF(COUNT(N13)&gt;0,(15/(N13*24*60))*60,"")</f>
        <v>40.089414241690172</v>
      </c>
    </row>
    <row r="14" spans="1:15" x14ac:dyDescent="0.3">
      <c r="A14" s="7">
        <f t="shared" si="0"/>
        <v>13</v>
      </c>
      <c r="B14" s="8" t="s">
        <v>13</v>
      </c>
      <c r="C14" s="18"/>
      <c r="D14" s="19"/>
      <c r="E14" s="23"/>
      <c r="F14" s="20"/>
      <c r="G14" s="18">
        <v>1.5590300925925926E-2</v>
      </c>
      <c r="H14" s="20"/>
      <c r="I14" s="21"/>
      <c r="J14" s="21"/>
      <c r="K14" s="21"/>
      <c r="L14" s="21"/>
      <c r="M14" s="21"/>
      <c r="N14" s="17">
        <f>SMALL(C14:L14,1)</f>
        <v>1.5590300925925926E-2</v>
      </c>
      <c r="O14" s="30">
        <f>IF(COUNT(N14)&gt;0,(15/(N14*24*60))*60,"")</f>
        <v>40.089027336262305</v>
      </c>
    </row>
    <row r="15" spans="1:15" x14ac:dyDescent="0.3">
      <c r="A15" s="7">
        <f t="shared" si="0"/>
        <v>14</v>
      </c>
      <c r="B15" s="8" t="s">
        <v>3</v>
      </c>
      <c r="C15" s="18"/>
      <c r="D15" s="19"/>
      <c r="E15" s="23"/>
      <c r="F15" s="21"/>
      <c r="G15" s="18">
        <v>1.5836134259259258E-2</v>
      </c>
      <c r="H15" s="21"/>
      <c r="I15" s="24"/>
      <c r="J15" s="24"/>
      <c r="K15" s="24"/>
      <c r="L15" s="24"/>
      <c r="M15" s="24"/>
      <c r="N15" s="17">
        <f>SMALL(C15:L15,1)</f>
        <v>1.5836134259259258E-2</v>
      </c>
      <c r="O15" s="30">
        <f>IF(COUNT(N15)&gt;0,(15/(N15*24*60))*60,"")</f>
        <v>39.466702527769208</v>
      </c>
    </row>
    <row r="16" spans="1:15" x14ac:dyDescent="0.3">
      <c r="A16" s="7">
        <f t="shared" si="0"/>
        <v>15</v>
      </c>
      <c r="B16" s="10" t="s">
        <v>9</v>
      </c>
      <c r="C16" s="22"/>
      <c r="D16" s="22">
        <v>1.5924768518518515E-2</v>
      </c>
      <c r="E16" s="19"/>
      <c r="F16" s="20"/>
      <c r="G16" s="20"/>
      <c r="H16" s="21"/>
      <c r="I16" s="24"/>
      <c r="J16" s="24"/>
      <c r="K16" s="24"/>
      <c r="L16" s="24"/>
      <c r="M16" s="24"/>
      <c r="N16" s="17">
        <f>SMALL(C16:L16,1)</f>
        <v>1.5924768518518515E-2</v>
      </c>
      <c r="O16" s="30">
        <f>IF(COUNT(N16)&gt;0,(15/(N16*24*60))*60,"")</f>
        <v>39.247038302202199</v>
      </c>
    </row>
    <row r="17" spans="1:15" x14ac:dyDescent="0.3">
      <c r="A17" s="7">
        <f t="shared" si="0"/>
        <v>16</v>
      </c>
      <c r="B17" s="10" t="s">
        <v>32</v>
      </c>
      <c r="C17" s="22"/>
      <c r="D17" s="22"/>
      <c r="E17" s="19"/>
      <c r="F17" s="20"/>
      <c r="G17" s="20"/>
      <c r="H17" s="20"/>
      <c r="I17" s="21"/>
      <c r="J17" s="21">
        <v>1.5977060185185184E-2</v>
      </c>
      <c r="K17" s="21">
        <v>1.6032106481481481E-2</v>
      </c>
      <c r="L17" s="21"/>
      <c r="M17" s="21"/>
      <c r="N17" s="17">
        <f>SMALL(C17:L17,1)</f>
        <v>1.5977060185185184E-2</v>
      </c>
      <c r="O17" s="30">
        <f>IF(COUNT(N17)&gt;0,(15/(N17*24*60))*60,"")</f>
        <v>39.118585819657532</v>
      </c>
    </row>
    <row r="18" spans="1:15" x14ac:dyDescent="0.3">
      <c r="A18" s="7">
        <f t="shared" si="0"/>
        <v>17</v>
      </c>
      <c r="B18" s="10" t="s">
        <v>10</v>
      </c>
      <c r="C18" s="22"/>
      <c r="D18" s="22">
        <v>1.6025312500000003E-2</v>
      </c>
      <c r="E18" s="19"/>
      <c r="F18" s="20"/>
      <c r="G18" s="20"/>
      <c r="H18" s="20"/>
      <c r="I18" s="20">
        <v>1.6315150462962964E-2</v>
      </c>
      <c r="J18" s="20"/>
      <c r="K18" s="20"/>
      <c r="L18" s="20"/>
      <c r="M18" s="20"/>
      <c r="N18" s="17">
        <f>SMALL(C18:L18,1)</f>
        <v>1.6025312500000003E-2</v>
      </c>
      <c r="O18" s="30">
        <f>IF(COUNT(N18)&gt;0,(15/(N18*24*60))*60,"")</f>
        <v>39.000799516390082</v>
      </c>
    </row>
    <row r="19" spans="1:15" x14ac:dyDescent="0.3">
      <c r="A19" s="7">
        <f t="shared" si="0"/>
        <v>18</v>
      </c>
      <c r="B19" s="10" t="s">
        <v>8</v>
      </c>
      <c r="C19" s="22"/>
      <c r="D19" s="22">
        <v>1.6230671296296295E-2</v>
      </c>
      <c r="E19" s="19"/>
      <c r="F19" s="21"/>
      <c r="G19" s="21"/>
      <c r="H19" s="20"/>
      <c r="I19" s="17"/>
      <c r="J19" s="17"/>
      <c r="K19" s="17"/>
      <c r="L19" s="17"/>
      <c r="M19" s="17"/>
      <c r="N19" s="17">
        <f>SMALL(C19:L19,1)</f>
        <v>1.6230671296296295E-2</v>
      </c>
      <c r="O19" s="30">
        <f>IF(COUNT(N19)&gt;0,(15/(N19*24*60))*60,"")</f>
        <v>38.50734135331912</v>
      </c>
    </row>
    <row r="20" spans="1:15" x14ac:dyDescent="0.3">
      <c r="A20" s="7">
        <f t="shared" si="0"/>
        <v>19</v>
      </c>
      <c r="B20" s="10" t="s">
        <v>35</v>
      </c>
      <c r="C20" s="22"/>
      <c r="D20" s="22"/>
      <c r="E20" s="19"/>
      <c r="F20" s="20"/>
      <c r="G20" s="20"/>
      <c r="H20" s="20"/>
      <c r="I20" s="21"/>
      <c r="J20" s="21"/>
      <c r="K20" s="21"/>
      <c r="L20" s="21">
        <v>1.6244490740740743E-2</v>
      </c>
      <c r="M20" s="21"/>
      <c r="N20" s="17">
        <f>SMALL(C20:L20,1)</f>
        <v>1.6244490740740743E-2</v>
      </c>
      <c r="O20" s="30">
        <f>IF(COUNT(N20)&gt;0,(15/(N20*24*60))*60,"")</f>
        <v>38.474582550779324</v>
      </c>
    </row>
    <row r="21" spans="1:15" x14ac:dyDescent="0.3">
      <c r="A21" s="7">
        <f t="shared" si="0"/>
        <v>20</v>
      </c>
      <c r="B21" s="10" t="s">
        <v>11</v>
      </c>
      <c r="C21" s="22"/>
      <c r="D21" s="22">
        <v>1.655457175925926E-2</v>
      </c>
      <c r="E21" s="19"/>
      <c r="F21" s="20"/>
      <c r="G21" s="20"/>
      <c r="H21" s="20"/>
      <c r="I21" s="21"/>
      <c r="J21" s="21"/>
      <c r="K21" s="21"/>
      <c r="L21" s="21"/>
      <c r="M21" s="21"/>
      <c r="N21" s="17">
        <f>SMALL(C21:L21,1)</f>
        <v>1.655457175925926E-2</v>
      </c>
      <c r="O21" s="30">
        <f>IF(COUNT(N21)&gt;0,(15/(N21*24*60))*60,"")</f>
        <v>37.753921339005743</v>
      </c>
    </row>
    <row r="22" spans="1:15" x14ac:dyDescent="0.3">
      <c r="A22" s="7">
        <f t="shared" si="0"/>
        <v>21</v>
      </c>
      <c r="B22" s="10" t="s">
        <v>25</v>
      </c>
      <c r="C22" s="22"/>
      <c r="D22" s="22"/>
      <c r="E22" s="19"/>
      <c r="F22" s="20"/>
      <c r="G22" s="20"/>
      <c r="H22" s="20"/>
      <c r="I22" s="21">
        <v>1.7293067129629632E-2</v>
      </c>
      <c r="J22" s="21">
        <v>1.7027164351851851E-2</v>
      </c>
      <c r="K22" s="21"/>
      <c r="L22" s="21"/>
      <c r="M22" s="21"/>
      <c r="N22" s="17">
        <f>SMALL(C22:L22,1)</f>
        <v>1.7027164351851851E-2</v>
      </c>
      <c r="O22" s="30">
        <f>IF(COUNT(N22)&gt;0,(15/(N22*24*60))*60,"")</f>
        <v>36.706053168038274</v>
      </c>
    </row>
    <row r="23" spans="1:15" x14ac:dyDescent="0.3">
      <c r="A23" s="7">
        <f t="shared" si="0"/>
        <v>22</v>
      </c>
      <c r="B23" s="10" t="s">
        <v>27</v>
      </c>
      <c r="C23" s="22"/>
      <c r="D23" s="22"/>
      <c r="E23" s="19"/>
      <c r="F23" s="20"/>
      <c r="G23" s="20"/>
      <c r="H23" s="20"/>
      <c r="I23" s="21"/>
      <c r="J23" s="21">
        <v>1.7148483796296295E-2</v>
      </c>
      <c r="K23" s="21"/>
      <c r="L23" s="21"/>
      <c r="M23" s="21"/>
      <c r="N23" s="17">
        <f>SMALL(C23:L23,1)</f>
        <v>1.7148483796296295E-2</v>
      </c>
      <c r="O23" s="30">
        <f>IF(COUNT(N23)&gt;0,(15/(N23*24*60))*60,"")</f>
        <v>36.446370852622351</v>
      </c>
    </row>
    <row r="24" spans="1:15" x14ac:dyDescent="0.3">
      <c r="A24" s="7">
        <f t="shared" si="0"/>
        <v>23</v>
      </c>
      <c r="B24" s="10" t="s">
        <v>26</v>
      </c>
      <c r="C24" s="22"/>
      <c r="D24" s="22"/>
      <c r="E24" s="19"/>
      <c r="F24" s="20"/>
      <c r="G24" s="20"/>
      <c r="H24" s="20"/>
      <c r="I24" s="21">
        <v>1.7305150462962961E-2</v>
      </c>
      <c r="J24" s="21" t="s">
        <v>28</v>
      </c>
      <c r="K24" s="21"/>
      <c r="L24" s="21"/>
      <c r="M24" s="21"/>
      <c r="N24" s="17">
        <f>SMALL(C24:L24,1)</f>
        <v>1.7305150462962961E-2</v>
      </c>
      <c r="O24" s="30">
        <f>IF(COUNT(N24)&gt;0,(15/(N24*24*60))*60,"")</f>
        <v>36.116415245140175</v>
      </c>
    </row>
    <row r="25" spans="1:15" x14ac:dyDescent="0.3">
      <c r="A25" s="7">
        <f t="shared" si="0"/>
        <v>24</v>
      </c>
      <c r="B25" s="10" t="s">
        <v>31</v>
      </c>
      <c r="C25" s="22"/>
      <c r="D25" s="22"/>
      <c r="E25" s="19"/>
      <c r="F25" s="20"/>
      <c r="G25" s="20"/>
      <c r="H25" s="20"/>
      <c r="I25" s="21"/>
      <c r="J25" s="21">
        <v>1.7475833333333333E-2</v>
      </c>
      <c r="K25" s="21"/>
      <c r="L25" s="21"/>
      <c r="M25" s="21"/>
      <c r="N25" s="17">
        <f>SMALL(C25:L25,1)</f>
        <v>1.7475833333333333E-2</v>
      </c>
      <c r="O25" s="30">
        <f>IF(COUNT(N25)&gt;0,(15/(N25*24*60))*60,"")</f>
        <v>35.763673644556768</v>
      </c>
    </row>
  </sheetData>
  <sortState xmlns:xlrd2="http://schemas.microsoft.com/office/spreadsheetml/2017/richdata2" ref="B3:O25">
    <sortCondition ref="N3:N25"/>
  </sortState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"/>
  <sheetViews>
    <sheetView showGridLines="0" workbookViewId="0">
      <selection activeCell="A2" sqref="A2"/>
    </sheetView>
  </sheetViews>
  <sheetFormatPr defaultRowHeight="14.4" x14ac:dyDescent="0.3"/>
  <cols>
    <col min="1" max="1" width="24.5546875" style="5" customWidth="1"/>
    <col min="2" max="2" width="12.5546875" style="28" customWidth="1"/>
    <col min="3" max="3" width="12.109375" style="6" customWidth="1"/>
    <col min="4" max="4" width="9.6640625" style="6" customWidth="1"/>
    <col min="7" max="7" width="13.5546875" customWidth="1"/>
    <col min="9" max="9" width="16.44140625" customWidth="1"/>
  </cols>
  <sheetData>
    <row r="1" spans="1:11" ht="22.2" x14ac:dyDescent="0.5">
      <c r="A1" s="15" t="s">
        <v>17</v>
      </c>
      <c r="B1" s="25"/>
      <c r="C1" s="1" t="s">
        <v>0</v>
      </c>
      <c r="D1" s="1" t="s">
        <v>1</v>
      </c>
    </row>
    <row r="2" spans="1:11" x14ac:dyDescent="0.3">
      <c r="A2" s="10" t="s">
        <v>25</v>
      </c>
      <c r="B2" s="21">
        <v>1.7027164351851851E-2</v>
      </c>
      <c r="C2" s="30">
        <f>IF(COUNT(B2)&gt;0,(15/(B2*24*60))*60,"")</f>
        <v>36.706053168038274</v>
      </c>
      <c r="D2" s="9">
        <v>2018</v>
      </c>
    </row>
    <row r="3" spans="1:11" x14ac:dyDescent="0.3">
      <c r="A3" s="2" t="s">
        <v>27</v>
      </c>
      <c r="B3" s="27">
        <v>1.7148483796296295E-2</v>
      </c>
      <c r="C3" s="30">
        <f>IF(COUNT(B3)&gt;0,(15/(B3*24*60))*60,"")</f>
        <v>36.446370852622351</v>
      </c>
      <c r="D3" s="3">
        <v>2018</v>
      </c>
    </row>
    <row r="4" spans="1:11" x14ac:dyDescent="0.3">
      <c r="A4" s="2" t="s">
        <v>26</v>
      </c>
      <c r="B4" s="21">
        <v>1.7305150462962961E-2</v>
      </c>
      <c r="C4" s="30">
        <f>IF(COUNT(B4)&gt;0,(15/(B4*24*60))*60,"")</f>
        <v>36.116415245140175</v>
      </c>
      <c r="D4" s="3">
        <v>2017</v>
      </c>
    </row>
    <row r="7" spans="1:11" x14ac:dyDescent="0.3">
      <c r="E7" s="4"/>
      <c r="F7" s="4"/>
      <c r="G7" s="4"/>
      <c r="H7" s="4"/>
      <c r="I7" s="4"/>
    </row>
    <row r="8" spans="1:11" x14ac:dyDescent="0.3">
      <c r="E8" s="4"/>
      <c r="F8" s="4"/>
      <c r="G8" s="4"/>
      <c r="H8" s="4"/>
      <c r="I8" s="4"/>
    </row>
    <row r="9" spans="1:11" x14ac:dyDescent="0.3">
      <c r="E9" s="4"/>
      <c r="F9" s="4"/>
      <c r="G9" s="4"/>
      <c r="H9" s="4"/>
      <c r="I9" s="4"/>
      <c r="J9" s="4"/>
      <c r="K9" s="4"/>
    </row>
    <row r="10" spans="1:11" x14ac:dyDescent="0.3">
      <c r="E10" s="4"/>
      <c r="F10" s="4"/>
      <c r="G10" s="4"/>
      <c r="H10" s="4"/>
      <c r="I10" s="4"/>
      <c r="J10" s="4"/>
      <c r="K10" s="4"/>
    </row>
  </sheetData>
  <sortState xmlns:xlrd2="http://schemas.microsoft.com/office/spreadsheetml/2017/richdata2" ref="A2:D4">
    <sortCondition descending="1" ref="C2:C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showGridLines="0" workbookViewId="0">
      <selection activeCell="H16" sqref="H16"/>
    </sheetView>
  </sheetViews>
  <sheetFormatPr defaultRowHeight="14.4" x14ac:dyDescent="0.3"/>
  <cols>
    <col min="1" max="1" width="24.5546875" style="5" customWidth="1"/>
    <col min="2" max="2" width="12.5546875" style="28" customWidth="1"/>
    <col min="3" max="3" width="12.109375" style="6" customWidth="1"/>
    <col min="4" max="4" width="9.6640625" style="6" customWidth="1"/>
    <col min="7" max="7" width="13.5546875" customWidth="1"/>
    <col min="9" max="9" width="16.44140625" customWidth="1"/>
  </cols>
  <sheetData>
    <row r="1" spans="1:11" ht="22.2" x14ac:dyDescent="0.5">
      <c r="A1" s="15" t="s">
        <v>16</v>
      </c>
      <c r="B1" s="25"/>
      <c r="C1" s="1" t="s">
        <v>0</v>
      </c>
      <c r="D1" s="1" t="s">
        <v>1</v>
      </c>
    </row>
    <row r="2" spans="1:11" x14ac:dyDescent="0.3">
      <c r="A2" s="2" t="s">
        <v>32</v>
      </c>
      <c r="B2" s="27">
        <v>1.5977060185185184E-2</v>
      </c>
      <c r="C2" s="30">
        <f>IF(COUNT(B2)&gt;0,(15/(B2*24*60))*60,"")</f>
        <v>39.118585819657532</v>
      </c>
      <c r="D2" s="3">
        <v>2018</v>
      </c>
    </row>
    <row r="3" spans="1:11" x14ac:dyDescent="0.3">
      <c r="A3" s="10" t="s">
        <v>11</v>
      </c>
      <c r="B3" s="26">
        <v>1.655457175925926E-2</v>
      </c>
      <c r="C3" s="30">
        <f>IF(COUNT(B3)&gt;0,(15/(B3*24*60))*60,"")</f>
        <v>37.753921339005743</v>
      </c>
      <c r="D3" s="9">
        <v>2012</v>
      </c>
    </row>
    <row r="4" spans="1:11" x14ac:dyDescent="0.3">
      <c r="A4" s="2" t="s">
        <v>31</v>
      </c>
      <c r="B4" s="27">
        <v>1.7475833333333333E-2</v>
      </c>
      <c r="C4" s="30">
        <f>IF(COUNT(B4)&gt;0,(15/(B4*24*60))*60,"")</f>
        <v>35.763673644556768</v>
      </c>
      <c r="D4" s="3">
        <v>2018</v>
      </c>
    </row>
    <row r="5" spans="1:11" x14ac:dyDescent="0.3">
      <c r="C5" s="31"/>
    </row>
    <row r="6" spans="1:11" x14ac:dyDescent="0.3">
      <c r="C6" s="31"/>
    </row>
    <row r="7" spans="1:11" x14ac:dyDescent="0.3">
      <c r="C7" s="31"/>
      <c r="E7" s="4"/>
      <c r="F7" s="4"/>
      <c r="G7" s="4"/>
      <c r="H7" s="4"/>
      <c r="I7" s="4"/>
    </row>
    <row r="8" spans="1:11" x14ac:dyDescent="0.3">
      <c r="C8" s="31"/>
      <c r="E8" s="4"/>
      <c r="F8" s="4"/>
      <c r="G8" s="4"/>
      <c r="H8" s="4"/>
      <c r="I8" s="4"/>
    </row>
    <row r="9" spans="1:11" x14ac:dyDescent="0.3">
      <c r="C9" s="31"/>
      <c r="E9" s="4"/>
      <c r="F9" s="4"/>
      <c r="G9" s="4"/>
      <c r="H9" s="4"/>
      <c r="I9" s="4"/>
      <c r="J9" s="4"/>
      <c r="K9" s="4"/>
    </row>
    <row r="10" spans="1:11" x14ac:dyDescent="0.3">
      <c r="C10" s="31"/>
      <c r="E10" s="4"/>
      <c r="F10" s="4"/>
      <c r="G10" s="4"/>
      <c r="H10" s="4"/>
      <c r="I10" s="4"/>
      <c r="J10" s="4"/>
      <c r="K10" s="4"/>
    </row>
    <row r="11" spans="1:11" x14ac:dyDescent="0.3">
      <c r="C11" s="31"/>
    </row>
    <row r="12" spans="1:11" x14ac:dyDescent="0.3">
      <c r="C12" s="31"/>
    </row>
    <row r="13" spans="1:11" x14ac:dyDescent="0.3">
      <c r="C13" s="31"/>
    </row>
  </sheetData>
  <sortState xmlns:xlrd2="http://schemas.microsoft.com/office/spreadsheetml/2017/richdata2" ref="A2:D4">
    <sortCondition descending="1" ref="C2:C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"/>
  <sheetViews>
    <sheetView showGridLines="0" workbookViewId="0">
      <selection activeCell="D8" sqref="D8"/>
    </sheetView>
  </sheetViews>
  <sheetFormatPr defaultRowHeight="14.4" x14ac:dyDescent="0.3"/>
  <cols>
    <col min="1" max="1" width="24.5546875" style="5" customWidth="1"/>
    <col min="2" max="2" width="12.5546875" style="28" customWidth="1"/>
    <col min="3" max="3" width="12.109375" style="6" customWidth="1"/>
    <col min="4" max="4" width="9.6640625" style="6" customWidth="1"/>
    <col min="7" max="7" width="13.5546875" customWidth="1"/>
    <col min="9" max="9" width="16.44140625" customWidth="1"/>
  </cols>
  <sheetData>
    <row r="1" spans="1:11" ht="22.2" x14ac:dyDescent="0.5">
      <c r="A1" s="15" t="s">
        <v>4</v>
      </c>
      <c r="B1" s="25"/>
      <c r="C1" s="1" t="s">
        <v>0</v>
      </c>
      <c r="D1" s="1" t="s">
        <v>1</v>
      </c>
    </row>
    <row r="2" spans="1:11" x14ac:dyDescent="0.3">
      <c r="A2" s="8" t="s">
        <v>24</v>
      </c>
      <c r="B2" s="29">
        <v>1.4682685185185186E-2</v>
      </c>
      <c r="C2" s="30">
        <f>IF(COUNT(B2)&gt;0,(15/(B2*24*60))*60,"")</f>
        <v>42.567145730988251</v>
      </c>
      <c r="D2" s="11">
        <v>2017</v>
      </c>
    </row>
    <row r="3" spans="1:11" x14ac:dyDescent="0.3">
      <c r="A3" s="8" t="s">
        <v>21</v>
      </c>
      <c r="B3" s="29">
        <v>1.5169675925925927E-2</v>
      </c>
      <c r="C3" s="30">
        <f>IF(COUNT(B3)&gt;0,(15/(B3*24*60))*60,"")</f>
        <v>41.200616483298489</v>
      </c>
      <c r="D3" s="11">
        <v>2017</v>
      </c>
    </row>
    <row r="4" spans="1:11" x14ac:dyDescent="0.3">
      <c r="A4" s="8" t="s">
        <v>2</v>
      </c>
      <c r="B4" s="29">
        <v>1.5590150462962964E-2</v>
      </c>
      <c r="C4" s="30">
        <f>IF(COUNT(B4)&gt;0,(15/(B4*24*60))*60,"")</f>
        <v>40.089414241690172</v>
      </c>
      <c r="D4" s="11">
        <v>2015</v>
      </c>
    </row>
    <row r="5" spans="1:11" x14ac:dyDescent="0.3">
      <c r="A5" s="8" t="s">
        <v>13</v>
      </c>
      <c r="B5" s="29">
        <v>1.5590300925925926E-2</v>
      </c>
      <c r="C5" s="30">
        <f>IF(COUNT(B5)&gt;0,(15/(B5*24*60))*60,"")</f>
        <v>40.089027336262305</v>
      </c>
      <c r="D5" s="11">
        <v>2015</v>
      </c>
    </row>
    <row r="6" spans="1:11" x14ac:dyDescent="0.3">
      <c r="A6" s="8" t="s">
        <v>3</v>
      </c>
      <c r="B6" s="29">
        <v>1.5836134259259258E-2</v>
      </c>
      <c r="C6" s="30">
        <f>IF(COUNT(B6)&gt;0,(15/(B6*24*60))*60,"")</f>
        <v>39.466702527769208</v>
      </c>
      <c r="D6" s="11">
        <v>2015</v>
      </c>
    </row>
    <row r="7" spans="1:11" x14ac:dyDescent="0.3">
      <c r="A7" s="8" t="s">
        <v>35</v>
      </c>
      <c r="B7" s="29">
        <v>1.6244490740740743E-2</v>
      </c>
      <c r="C7" s="30">
        <f>IF(COUNT(B7)&gt;0,(15/(B7*24*60))*60,"")</f>
        <v>38.474582550779324</v>
      </c>
      <c r="D7" s="11">
        <v>2022</v>
      </c>
    </row>
    <row r="8" spans="1:11" x14ac:dyDescent="0.3">
      <c r="E8" s="4"/>
      <c r="F8" s="4"/>
      <c r="G8" s="4"/>
      <c r="H8" s="4"/>
      <c r="I8" s="4"/>
    </row>
    <row r="9" spans="1:11" x14ac:dyDescent="0.3">
      <c r="E9" s="4"/>
      <c r="F9" s="4"/>
      <c r="G9" s="4"/>
      <c r="H9" s="4"/>
      <c r="I9" s="4"/>
      <c r="J9" s="4"/>
      <c r="K9" s="4"/>
    </row>
    <row r="10" spans="1:11" x14ac:dyDescent="0.3">
      <c r="E10" s="4"/>
      <c r="F10" s="4"/>
      <c r="G10" s="4"/>
      <c r="H10" s="4"/>
      <c r="I10" s="4"/>
      <c r="J10" s="4"/>
      <c r="K10" s="4"/>
    </row>
  </sheetData>
  <sortState xmlns:xlrd2="http://schemas.microsoft.com/office/spreadsheetml/2017/richdata2" ref="A2:D6">
    <sortCondition ref="B2:B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2"/>
  <sheetViews>
    <sheetView showGridLines="0" workbookViewId="0">
      <selection activeCell="B19" sqref="B19"/>
    </sheetView>
  </sheetViews>
  <sheetFormatPr defaultRowHeight="14.4" x14ac:dyDescent="0.3"/>
  <cols>
    <col min="1" max="1" width="24.5546875" style="5" customWidth="1"/>
    <col min="2" max="2" width="12.5546875" style="28" customWidth="1"/>
    <col min="3" max="3" width="12.109375" style="6" customWidth="1"/>
    <col min="4" max="4" width="9.6640625" style="6" customWidth="1"/>
    <col min="7" max="7" width="13.5546875" customWidth="1"/>
    <col min="9" max="9" width="16.44140625" customWidth="1"/>
  </cols>
  <sheetData>
    <row r="1" spans="1:11" ht="22.2" x14ac:dyDescent="0.5">
      <c r="A1" s="15" t="s">
        <v>6</v>
      </c>
      <c r="B1" s="25"/>
      <c r="C1" s="1" t="s">
        <v>0</v>
      </c>
      <c r="D1" s="1" t="s">
        <v>1</v>
      </c>
    </row>
    <row r="2" spans="1:11" x14ac:dyDescent="0.3">
      <c r="A2" s="8" t="s">
        <v>24</v>
      </c>
      <c r="B2" s="29">
        <v>1.4236331018518518E-2</v>
      </c>
      <c r="C2" s="30">
        <f t="shared" ref="C2:C8" si="0">IF(COUNT(B2)&gt;0,(15/(B2*24*60))*60,"")</f>
        <v>43.901760867108557</v>
      </c>
      <c r="D2" s="12">
        <v>2019</v>
      </c>
    </row>
    <row r="3" spans="1:11" x14ac:dyDescent="0.3">
      <c r="A3" s="8" t="s">
        <v>12</v>
      </c>
      <c r="B3" s="29">
        <v>1.4301481481481479E-2</v>
      </c>
      <c r="C3" s="30">
        <f t="shared" si="0"/>
        <v>43.701766198788008</v>
      </c>
      <c r="D3" s="12">
        <v>2015</v>
      </c>
    </row>
    <row r="4" spans="1:11" x14ac:dyDescent="0.3">
      <c r="A4" s="10" t="s">
        <v>30</v>
      </c>
      <c r="B4" s="26">
        <v>1.4404120370370371E-2</v>
      </c>
      <c r="C4" s="30">
        <f t="shared" si="0"/>
        <v>43.390362197030818</v>
      </c>
      <c r="D4" s="9">
        <v>2018</v>
      </c>
    </row>
    <row r="5" spans="1:11" x14ac:dyDescent="0.3">
      <c r="A5" s="8" t="s">
        <v>29</v>
      </c>
      <c r="B5" s="29">
        <v>1.5183229166666666E-2</v>
      </c>
      <c r="C5" s="30">
        <f t="shared" si="0"/>
        <v>41.163838939619509</v>
      </c>
      <c r="D5" s="9">
        <v>2018</v>
      </c>
    </row>
    <row r="6" spans="1:11" x14ac:dyDescent="0.3">
      <c r="A6" s="8" t="s">
        <v>21</v>
      </c>
      <c r="B6" s="29">
        <v>1.5225578703703703E-2</v>
      </c>
      <c r="C6" s="30">
        <f t="shared" si="0"/>
        <v>41.049342830428209</v>
      </c>
      <c r="D6" s="9">
        <v>2019</v>
      </c>
    </row>
    <row r="7" spans="1:11" x14ac:dyDescent="0.3">
      <c r="A7" s="10" t="s">
        <v>7</v>
      </c>
      <c r="B7" s="26">
        <v>1.5310787037037038E-2</v>
      </c>
      <c r="C7" s="30">
        <f t="shared" si="0"/>
        <v>40.820893040188928</v>
      </c>
      <c r="D7" s="9">
        <v>2012</v>
      </c>
    </row>
    <row r="8" spans="1:11" x14ac:dyDescent="0.3">
      <c r="A8" s="10" t="s">
        <v>8</v>
      </c>
      <c r="B8" s="26">
        <v>1.6230671296296295E-2</v>
      </c>
      <c r="C8" s="30">
        <f t="shared" si="0"/>
        <v>38.50734135331912</v>
      </c>
      <c r="D8" s="9">
        <v>2012</v>
      </c>
    </row>
    <row r="9" spans="1:11" x14ac:dyDescent="0.3">
      <c r="E9" s="4"/>
      <c r="F9" s="4"/>
      <c r="G9" s="4"/>
      <c r="H9" s="4"/>
      <c r="I9" s="4"/>
    </row>
    <row r="10" spans="1:11" x14ac:dyDescent="0.3">
      <c r="E10" s="4"/>
      <c r="F10" s="4"/>
      <c r="G10" s="4"/>
      <c r="H10" s="4"/>
      <c r="I10" s="4"/>
    </row>
    <row r="11" spans="1:11" x14ac:dyDescent="0.3">
      <c r="E11" s="4"/>
      <c r="F11" s="4"/>
      <c r="G11" s="4"/>
      <c r="H11" s="4"/>
      <c r="I11" s="4"/>
      <c r="J11" s="4"/>
      <c r="K11" s="4"/>
    </row>
    <row r="12" spans="1:11" x14ac:dyDescent="0.3">
      <c r="E12" s="4"/>
      <c r="F12" s="4"/>
      <c r="G12" s="4"/>
      <c r="H12" s="4"/>
      <c r="I12" s="4"/>
      <c r="J12" s="4"/>
      <c r="K12" s="4"/>
    </row>
  </sheetData>
  <sortState xmlns:xlrd2="http://schemas.microsoft.com/office/spreadsheetml/2017/richdata2" ref="A3:D8">
    <sortCondition ref="B3:B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"/>
  <sheetViews>
    <sheetView showGridLines="0" workbookViewId="0"/>
  </sheetViews>
  <sheetFormatPr defaultRowHeight="14.4" x14ac:dyDescent="0.3"/>
  <cols>
    <col min="1" max="1" width="24.5546875" style="5" customWidth="1"/>
    <col min="2" max="2" width="12.5546875" style="28" customWidth="1"/>
    <col min="3" max="3" width="12.109375" style="6" customWidth="1"/>
    <col min="4" max="4" width="9.6640625" style="6" customWidth="1"/>
    <col min="7" max="7" width="13.5546875" customWidth="1"/>
    <col min="9" max="9" width="16.44140625" customWidth="1"/>
  </cols>
  <sheetData>
    <row r="1" spans="1:11" ht="22.2" x14ac:dyDescent="0.5">
      <c r="A1" s="15" t="s">
        <v>5</v>
      </c>
      <c r="B1" s="25"/>
      <c r="C1" s="1" t="s">
        <v>0</v>
      </c>
      <c r="D1" s="1" t="s">
        <v>1</v>
      </c>
    </row>
    <row r="2" spans="1:11" x14ac:dyDescent="0.3">
      <c r="A2" s="10" t="s">
        <v>19</v>
      </c>
      <c r="B2" s="26">
        <v>1.4090590277777778E-2</v>
      </c>
      <c r="C2" s="30">
        <f>IF(COUNT(B2)&gt;0,(15/(B2*24*60))*60,"")</f>
        <v>44.355842280481703</v>
      </c>
      <c r="D2" s="9">
        <v>2016</v>
      </c>
    </row>
    <row r="3" spans="1:11" x14ac:dyDescent="0.3">
      <c r="A3" s="10" t="s">
        <v>20</v>
      </c>
      <c r="B3" s="26">
        <v>1.5040567129629631E-2</v>
      </c>
      <c r="C3" s="30">
        <f>IF(COUNT(B3)&gt;0,(15/(B3*24*60))*60,"")</f>
        <v>41.554284131265362</v>
      </c>
      <c r="D3" s="9">
        <v>2016</v>
      </c>
    </row>
    <row r="4" spans="1:11" x14ac:dyDescent="0.3">
      <c r="A4" s="8" t="s">
        <v>33</v>
      </c>
      <c r="B4" s="29">
        <v>1.5257523148148149E-2</v>
      </c>
      <c r="C4" s="30">
        <f>IF(COUNT(B4)&gt;0,(15/(B4*24*60))*60,"")</f>
        <v>40.963398444908016</v>
      </c>
      <c r="D4" s="9">
        <v>2018</v>
      </c>
    </row>
    <row r="5" spans="1:11" x14ac:dyDescent="0.3">
      <c r="A5" s="10" t="s">
        <v>9</v>
      </c>
      <c r="B5" s="26">
        <v>1.5924768518518515E-2</v>
      </c>
      <c r="C5" s="30">
        <f>IF(COUNT(B5)&gt;0,(15/(B5*24*60))*60,"")</f>
        <v>39.247038302202199</v>
      </c>
      <c r="D5" s="9">
        <v>2012</v>
      </c>
    </row>
    <row r="6" spans="1:11" x14ac:dyDescent="0.3">
      <c r="A6" s="10" t="s">
        <v>10</v>
      </c>
      <c r="B6" s="26">
        <v>1.6025312500000003E-2</v>
      </c>
      <c r="C6" s="30">
        <f>IF(COUNT(B6)&gt;0,(15/(B6*24*60))*60,"")</f>
        <v>39.000799516390082</v>
      </c>
      <c r="D6" s="9">
        <v>2012</v>
      </c>
    </row>
    <row r="7" spans="1:11" x14ac:dyDescent="0.3">
      <c r="C7" s="13"/>
      <c r="E7" s="4"/>
      <c r="F7" s="4"/>
      <c r="G7" s="4"/>
      <c r="H7" s="4"/>
      <c r="I7" s="4"/>
    </row>
    <row r="8" spans="1:11" x14ac:dyDescent="0.3">
      <c r="E8" s="4"/>
      <c r="F8" s="4"/>
      <c r="G8" s="4"/>
      <c r="H8" s="4"/>
      <c r="I8" s="4"/>
    </row>
    <row r="9" spans="1:11" x14ac:dyDescent="0.3">
      <c r="E9" s="4"/>
      <c r="F9" s="4"/>
      <c r="G9" s="4"/>
      <c r="H9" s="4"/>
      <c r="I9" s="4"/>
      <c r="J9" s="4"/>
      <c r="K9" s="4"/>
    </row>
    <row r="10" spans="1:11" x14ac:dyDescent="0.3">
      <c r="E10" s="4"/>
      <c r="F10" s="4"/>
      <c r="G10" s="4"/>
      <c r="H10" s="4"/>
      <c r="I10" s="4"/>
      <c r="J10" s="4"/>
      <c r="K10" s="4"/>
    </row>
  </sheetData>
  <sortState xmlns:xlrd2="http://schemas.microsoft.com/office/spreadsheetml/2017/richdata2" ref="A2:D6">
    <sortCondition descending="1" ref="C2:C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044DA-A956-4F9C-941E-0386CCD8E0DA}">
  <dimension ref="A1:K10"/>
  <sheetViews>
    <sheetView showGridLines="0" workbookViewId="0">
      <selection activeCell="B3" sqref="B3"/>
    </sheetView>
  </sheetViews>
  <sheetFormatPr defaultRowHeight="14.4" x14ac:dyDescent="0.3"/>
  <cols>
    <col min="1" max="1" width="24.5546875" style="5" customWidth="1"/>
    <col min="2" max="2" width="12.5546875" style="28" customWidth="1"/>
    <col min="3" max="3" width="12.109375" style="6" customWidth="1"/>
    <col min="4" max="4" width="9.6640625" style="6" customWidth="1"/>
    <col min="7" max="7" width="13.5546875" customWidth="1"/>
    <col min="9" max="9" width="16.44140625" customWidth="1"/>
  </cols>
  <sheetData>
    <row r="1" spans="1:11" ht="22.2" x14ac:dyDescent="0.5">
      <c r="A1" s="15" t="s">
        <v>34</v>
      </c>
      <c r="B1" s="25"/>
      <c r="C1" s="1" t="s">
        <v>0</v>
      </c>
      <c r="D1" s="1" t="s">
        <v>1</v>
      </c>
    </row>
    <row r="2" spans="1:11" x14ac:dyDescent="0.3">
      <c r="A2" s="10" t="s">
        <v>32</v>
      </c>
      <c r="B2" s="26">
        <v>1.6032106481481481E-2</v>
      </c>
      <c r="C2" s="30">
        <f>IF(COUNT(B2)&gt;0,(15/(B2*24*60))*60,"")</f>
        <v>38.984272012036037</v>
      </c>
      <c r="D2" s="9">
        <v>2019</v>
      </c>
    </row>
    <row r="3" spans="1:11" x14ac:dyDescent="0.3">
      <c r="A3" s="10"/>
      <c r="B3" s="26"/>
      <c r="C3" s="30" t="str">
        <f>IF(COUNT(B3)&gt;0,(15/(B3*24*60))*60,"")</f>
        <v/>
      </c>
      <c r="D3" s="9"/>
    </row>
    <row r="4" spans="1:11" x14ac:dyDescent="0.3">
      <c r="A4" s="8"/>
      <c r="B4" s="29"/>
      <c r="C4" s="30" t="str">
        <f>IF(COUNT(B4)&gt;0,(15/(B4*24*60))*60,"")</f>
        <v/>
      </c>
      <c r="D4" s="9"/>
    </row>
    <row r="5" spans="1:11" x14ac:dyDescent="0.3">
      <c r="A5" s="10"/>
      <c r="B5" s="26"/>
      <c r="C5" s="30" t="str">
        <f>IF(COUNT(B5)&gt;0,(15/(B5*24*60))*60,"")</f>
        <v/>
      </c>
      <c r="D5" s="9"/>
    </row>
    <row r="6" spans="1:11" x14ac:dyDescent="0.3">
      <c r="A6" s="10"/>
      <c r="B6" s="26"/>
      <c r="C6" s="30" t="str">
        <f>IF(COUNT(B6)&gt;0,(15/(B6*24*60))*60,"")</f>
        <v/>
      </c>
      <c r="D6" s="9"/>
    </row>
    <row r="7" spans="1:11" x14ac:dyDescent="0.3">
      <c r="C7" s="13"/>
      <c r="E7" s="4"/>
      <c r="F7" s="4"/>
      <c r="G7" s="4"/>
      <c r="H7" s="4"/>
      <c r="I7" s="4"/>
    </row>
    <row r="8" spans="1:11" x14ac:dyDescent="0.3">
      <c r="E8" s="4"/>
      <c r="F8" s="4"/>
      <c r="G8" s="4"/>
      <c r="H8" s="4"/>
      <c r="I8" s="4"/>
    </row>
    <row r="9" spans="1:11" x14ac:dyDescent="0.3">
      <c r="E9" s="4"/>
      <c r="F9" s="4"/>
      <c r="G9" s="4"/>
      <c r="H9" s="4"/>
      <c r="I9" s="4"/>
      <c r="J9" s="4"/>
      <c r="K9" s="4"/>
    </row>
    <row r="10" spans="1:11" x14ac:dyDescent="0.3">
      <c r="E10" s="4"/>
      <c r="F10" s="4"/>
      <c r="G10" s="4"/>
      <c r="H10" s="4"/>
      <c r="I10" s="4"/>
      <c r="J10" s="4"/>
      <c r="K1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Clubranglijst - 10 ronden</vt:lpstr>
      <vt:lpstr>nwl-m</vt:lpstr>
      <vt:lpstr>jun-d</vt:lpstr>
      <vt:lpstr>nwl</vt:lpstr>
      <vt:lpstr>jun</vt:lpstr>
      <vt:lpstr>sen</vt:lpstr>
      <vt:lpstr>dames</vt:lpstr>
    </vt:vector>
  </TitlesOfParts>
  <Company>Uitgeverij-Deviant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Lagendijk</dc:creator>
  <cp:lastModifiedBy>Rob Lagendijk</cp:lastModifiedBy>
  <cp:lastPrinted>2017-04-10T08:33:13Z</cp:lastPrinted>
  <dcterms:created xsi:type="dcterms:W3CDTF">2016-04-14T09:06:05Z</dcterms:created>
  <dcterms:modified xsi:type="dcterms:W3CDTF">2022-11-10T12:30:49Z</dcterms:modified>
</cp:coreProperties>
</file>